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25" windowWidth="14805" windowHeight="7890" activeTab="1"/>
  </bookViews>
  <sheets>
    <sheet name="1кв" sheetId="25" r:id="rId1"/>
    <sheet name="2кв" sheetId="26" r:id="rId2"/>
  </sheets>
  <definedNames>
    <definedName name="_xlnm.Print_Area" localSheetId="0">'1кв'!$A$1:$E$57</definedName>
    <definedName name="_xlnm.Print_Area" localSheetId="1">'2кв'!$A$1:$E$55</definedName>
  </definedNames>
  <calcPr calcId="152511"/>
</workbook>
</file>

<file path=xl/calcChain.xml><?xml version="1.0" encoding="utf-8"?>
<calcChain xmlns="http://schemas.openxmlformats.org/spreadsheetml/2006/main">
  <c r="B47" i="26" l="1"/>
  <c r="E29" i="26"/>
  <c r="E31" i="26"/>
  <c r="F20" i="26" l="1"/>
  <c r="B53" i="26"/>
  <c r="B52" i="26"/>
  <c r="B51" i="26"/>
  <c r="E22" i="26"/>
  <c r="E24" i="26"/>
  <c r="E33" i="26" l="1"/>
  <c r="B54" i="26" s="1"/>
  <c r="B55" i="26" s="1"/>
  <c r="B57" i="25"/>
  <c r="E35" i="25"/>
  <c r="E32" i="25"/>
  <c r="E31" i="25"/>
  <c r="B55" i="25" l="1"/>
  <c r="B54" i="25"/>
  <c r="B53" i="25"/>
  <c r="F20" i="25"/>
  <c r="E24" i="25" s="1"/>
  <c r="E22" i="25" l="1"/>
  <c r="B56" i="25" l="1"/>
</calcChain>
</file>

<file path=xl/sharedStrings.xml><?xml version="1.0" encoding="utf-8"?>
<sst xmlns="http://schemas.openxmlformats.org/spreadsheetml/2006/main" count="156" uniqueCount="77">
  <si>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</si>
  <si>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</si>
  <si>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</si>
  <si>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</si>
  <si>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</si>
  <si>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</si>
  <si>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</si>
  <si>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</si>
  <si>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</si>
  <si>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</si>
  <si>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</si>
  <si>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</si>
  <si>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</si>
  <si>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</si>
  <si>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</si>
  <si>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</si>
  <si>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</si>
  <si>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t xml:space="preserve"> (должность, Ф.И.О.)</t>
  </si>
  <si>
    <t xml:space="preserve">           3. Работы (услуги) выполнены (оказаны) полностью, в установленные сроки, с надлежащим качеством.</t>
  </si>
  <si>
    <t>постоянно</t>
  </si>
  <si>
    <t>г. Россошь, ул. Свердлова, д. 31</t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</si>
  <si>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</si>
  <si>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</si>
  <si>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</si>
  <si>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</si>
  <si>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</si>
  <si>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</si>
  <si>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</si>
  <si>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Sдома=2364,4+69,1 (не жилые)=2433,5м2</t>
  </si>
  <si>
    <t xml:space="preserve">Расходы по содержанию и тек.ремонту </t>
  </si>
  <si>
    <t xml:space="preserve">Расходы по управлению МКД </t>
  </si>
  <si>
    <t>Остаток на начало квартала</t>
  </si>
  <si>
    <t>определена приложением № 9 к договору</t>
  </si>
  <si>
    <t>1 квартал</t>
  </si>
  <si>
    <t>Услуги по содержанию многоквартирного дома</t>
  </si>
  <si>
    <t>интернет ТТК</t>
  </si>
  <si>
    <t>интернет Ростелеком</t>
  </si>
  <si>
    <t>интернет Квант-телеком</t>
  </si>
  <si>
    <t>Дезинсекция, дератизация</t>
  </si>
  <si>
    <t xml:space="preserve">         4. Претензий по выполнению условий Договора Стороны не имеют.</t>
  </si>
  <si>
    <t>холодная вода на СОИ</t>
  </si>
  <si>
    <t>электроэнергия на СОИ</t>
  </si>
  <si>
    <t>водоотведение на СОИ</t>
  </si>
  <si>
    <t>горячая вода на СОИ</t>
  </si>
  <si>
    <t>Заказчик - Собственники МКД, в лице председателя совета МКД Корявого А.И.</t>
  </si>
  <si>
    <t>ч/ч</t>
  </si>
  <si>
    <t>март</t>
  </si>
  <si>
    <t>Исполнитель - ООО ЖКХ "Локомотив", в лице директора  Бовкун А.А.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</si>
  <si>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 Корявого Александра Ивановича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</si>
  <si>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 от 23.11.2020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</si>
  <si>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</si>
  <si>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</si>
  <si>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</si>
  <si>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№23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</si>
  <si>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</si>
  <si>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за 1 квартал 2024 года</t>
  </si>
  <si>
    <t>31.03.2024 г.</t>
  </si>
  <si>
    <t>Ремонт окна в подъезде (кв5)</t>
  </si>
  <si>
    <t>Ремонт побелки на 5-х этажах (смета)</t>
  </si>
  <si>
    <t>Частичный ремонт мягкой кровли (кв. 78,59)</t>
  </si>
  <si>
    <t>январь, февраль</t>
  </si>
  <si>
    <t>февраль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</si>
  <si>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</si>
  <si>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</si>
  <si>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двести тридцать тысяч восемьсот шестьдесят четыре рубля 49 копеек.</t>
  </si>
  <si>
    <t>Предъявлено населению   206100,82</t>
  </si>
  <si>
    <t>Частич.рем.подьезов 5-х этажей 26087,26</t>
  </si>
  <si>
    <t>Sдома=2394,5+39 (не жилые)=2433,5м2</t>
  </si>
  <si>
    <t>30.06.2024 г.</t>
  </si>
  <si>
    <t>за 2 квартал 2024 года</t>
  </si>
  <si>
    <t>2 квартал</t>
  </si>
  <si>
    <t>Частичный ремонт мягкой кровли (кв.79)</t>
  </si>
  <si>
    <t>июнь</t>
  </si>
  <si>
    <t>Поверка ОДПУ ТЭ</t>
  </si>
  <si>
    <t xml:space="preserve">           2. Всего за период с "01" 04 2024 г. по "30" 06 2024 г. выполнено работ (оказано услуг) на общую сумму сто девяносто восемь тысяч двести сорок пять рублей 44 копейки.</t>
  </si>
  <si>
    <t>Предъявлено населению   205504,38</t>
  </si>
  <si>
    <t>Частич.рем.подьезов 5-х этажей 13043,63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</si>
</sst>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/>
  </cellStyleXfs>
  <cellXfs count="48">
    <xf numFmtId="0" fontId="0" fillId="0" borderId="0" xfId="0"/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3" fontId="5" fillId="0" borderId="1" xfId="1" applyFont="1" applyBorder="1" applyAlignment="1">
      <alignment horizontal="center" vertical="center" wrapText="1"/>
    </xf>
    <xf numFmtId="43" fontId="5" fillId="0" borderId="0" xfId="0" applyNumberFormat="1" applyFont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2" fontId="5" fillId="0" borderId="0" xfId="0" applyNumberFormat="1" applyFont="1"/>
    <xf numFmtId="39" fontId="6" fillId="0" borderId="0" xfId="1" applyNumberFormat="1" applyFont="1"/>
    <xf numFmtId="0" fontId="5" fillId="0" borderId="0" xfId="0" applyFont="1" applyAlignment="1">
      <alignment wrapText="1"/>
    </xf>
    <xf numFmtId="39" fontId="5" fillId="0" borderId="0" xfId="1" applyNumberFormat="1" applyFont="1"/>
    <xf numFmtId="43" fontId="5" fillId="0" borderId="0" xfId="1" applyFont="1"/>
    <xf numFmtId="0" fontId="5" fillId="0" borderId="1" xfId="0" applyFont="1" applyBorder="1"/>
    <xf numFmtId="0" fontId="5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right" vertical="center" wrapText="1"/>
    </xf>
    <xf numFmtId="0" fontId="5" fillId="2" borderId="0" xfId="0" applyFont="1" applyFill="1"/>
    <xf numFmtId="164" fontId="5" fillId="0" borderId="1" xfId="1" applyNumberFormat="1" applyFont="1" applyBorder="1" applyAlignment="1">
      <alignment horizontal="right" vertical="center" wrapText="1"/>
    </xf>
    <xf numFmtId="43" fontId="5" fillId="0" borderId="1" xfId="1" applyFont="1" applyBorder="1" applyAlignment="1">
      <alignment horizontal="right" vertical="center" wrapText="1"/>
    </xf>
    <xf numFmtId="39" fontId="5" fillId="0" borderId="1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5" fillId="2" borderId="0" xfId="0" applyFont="1" applyFill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6" fillId="0" borderId="2" xfId="0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topLeftCell="A48" zoomScaleSheetLayoutView="100" workbookViewId="0">
      <selection activeCell="B58" sqref="B58"/>
    </sheetView>
  </sheetViews>
  <sheetFormatPr defaultColWidth="9.140625" defaultRowHeight="15" x14ac:dyDescent="0.25"/>
  <cols>
    <col min="1" max="1" width="34.140625" style="7" customWidth="1"/>
    <col min="2" max="2" width="20.28515625" style="7" customWidth="1"/>
    <col min="3" max="3" width="13" style="7" customWidth="1"/>
    <col min="4" max="4" width="16.140625" style="7" customWidth="1"/>
    <col min="5" max="5" width="14.140625" style="7" customWidth="1"/>
    <col min="6" max="6" width="9.140625" style="7"/>
    <col min="7" max="7" width="12.140625" style="7" bestFit="1" customWidth="1"/>
    <col min="8" max="8" width="12.85546875" style="7" customWidth="1"/>
    <col min="9" max="16384" width="9.140625" style="7"/>
  </cols>
  <sheetData>
    <row r="1" spans="1:5" x14ac:dyDescent="0.25">
      <c r="A1" s="43" t="s">
        <v>11</v>
      </c>
      <c r="B1" s="43"/>
      <c r="C1" s="43"/>
      <c r="D1" s="43"/>
      <c r="E1" s="43"/>
    </row>
    <row r="2" spans="1:5" ht="30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44" t="s">
        <v>55</v>
      </c>
      <c r="B3" s="44"/>
      <c r="C3" s="44"/>
      <c r="D3" s="44"/>
      <c r="E3" s="44"/>
    </row>
    <row r="4" spans="1:5" x14ac:dyDescent="0.25">
      <c r="A4" s="4" t="s">
        <v>13</v>
      </c>
      <c r="B4" s="5"/>
      <c r="C4" s="5"/>
      <c r="D4" s="46" t="s">
        <v>56</v>
      </c>
      <c r="E4" s="46"/>
    </row>
    <row r="5" spans="1:5" x14ac:dyDescent="0.25">
      <c r="A5" s="37" t="s">
        <v>0</v>
      </c>
      <c r="B5" s="37"/>
      <c r="C5" s="37"/>
      <c r="D5" s="37"/>
      <c r="E5" s="37"/>
    </row>
    <row r="6" spans="1:5" x14ac:dyDescent="0.25">
      <c r="A6" s="47" t="s">
        <v>20</v>
      </c>
      <c r="B6" s="47"/>
      <c r="C6" s="47"/>
      <c r="D6" s="47"/>
      <c r="E6" s="47"/>
    </row>
    <row r="7" spans="1:5" x14ac:dyDescent="0.25">
      <c r="A7" s="38" t="s">
        <v>1</v>
      </c>
      <c r="B7" s="38"/>
      <c r="C7" s="38"/>
      <c r="D7" s="38"/>
      <c r="E7" s="38"/>
    </row>
    <row r="8" spans="1:5" x14ac:dyDescent="0.25">
      <c r="A8" s="37" t="s">
        <v>48</v>
      </c>
      <c r="B8" s="37"/>
      <c r="C8" s="37"/>
      <c r="D8" s="37"/>
      <c r="E8" s="37"/>
    </row>
    <row r="9" spans="1:5" ht="21.75" customHeight="1" x14ac:dyDescent="0.25">
      <c r="A9" s="38" t="s">
        <v>14</v>
      </c>
      <c r="B9" s="38"/>
      <c r="C9" s="38"/>
      <c r="D9" s="38"/>
      <c r="E9" s="38"/>
    </row>
    <row r="10" spans="1:5" ht="39" customHeight="1" x14ac:dyDescent="0.25">
      <c r="A10" s="37" t="s">
        <v>49</v>
      </c>
      <c r="B10" s="37"/>
      <c r="C10" s="37"/>
      <c r="D10" s="37"/>
      <c r="E10" s="37"/>
    </row>
    <row r="11" spans="1:5" x14ac:dyDescent="0.25">
      <c r="A11" s="38" t="s">
        <v>15</v>
      </c>
      <c r="B11" s="38"/>
      <c r="C11" s="38"/>
      <c r="D11" s="38"/>
      <c r="E11" s="38"/>
    </row>
    <row r="12" spans="1:5" x14ac:dyDescent="0.25">
      <c r="A12" s="37" t="s">
        <v>50</v>
      </c>
      <c r="B12" s="37"/>
      <c r="C12" s="37"/>
      <c r="D12" s="37"/>
      <c r="E12" s="37"/>
    </row>
    <row r="13" spans="1:5" ht="15" customHeight="1" x14ac:dyDescent="0.25">
      <c r="A13" s="38" t="s">
        <v>2</v>
      </c>
      <c r="B13" s="38"/>
      <c r="C13" s="38"/>
      <c r="D13" s="38"/>
      <c r="E13" s="38"/>
    </row>
    <row r="14" spans="1:5" x14ac:dyDescent="0.25">
      <c r="A14" s="37" t="s">
        <v>51</v>
      </c>
      <c r="B14" s="37"/>
      <c r="C14" s="37"/>
      <c r="D14" s="37"/>
      <c r="E14" s="37"/>
    </row>
    <row r="15" spans="1:5" ht="15" customHeight="1" x14ac:dyDescent="0.25">
      <c r="A15" s="38" t="s">
        <v>16</v>
      </c>
      <c r="B15" s="38"/>
      <c r="C15" s="38"/>
      <c r="D15" s="38"/>
      <c r="E15" s="38"/>
    </row>
    <row r="16" spans="1:5" ht="29.25" customHeight="1" x14ac:dyDescent="0.25">
      <c r="A16" s="37" t="s">
        <v>52</v>
      </c>
      <c r="B16" s="37"/>
      <c r="C16" s="37"/>
      <c r="D16" s="37"/>
      <c r="E16" s="37"/>
    </row>
    <row r="17" spans="1:8" x14ac:dyDescent="0.25">
      <c r="A17" s="39"/>
      <c r="B17" s="39"/>
      <c r="C17" s="39"/>
      <c r="D17" s="39"/>
      <c r="E17" s="39"/>
    </row>
    <row r="18" spans="1:8" ht="63" customHeight="1" x14ac:dyDescent="0.25">
      <c r="A18" s="37" t="s">
        <v>53</v>
      </c>
      <c r="B18" s="37"/>
      <c r="C18" s="37"/>
      <c r="D18" s="37"/>
      <c r="E18" s="37"/>
    </row>
    <row r="19" spans="1:8" ht="31.5" customHeight="1" x14ac:dyDescent="0.25">
      <c r="A19" s="40" t="s">
        <v>54</v>
      </c>
      <c r="B19" s="40"/>
      <c r="C19" s="40"/>
      <c r="D19" s="40"/>
      <c r="E19" s="40"/>
    </row>
    <row r="20" spans="1:8" x14ac:dyDescent="0.25">
      <c r="A20" s="41"/>
      <c r="B20" s="41"/>
      <c r="C20" s="41"/>
      <c r="D20" s="41"/>
      <c r="E20" s="41"/>
      <c r="F20" s="7">
        <f>69.1+2364.4</f>
        <v>2433.5</v>
      </c>
      <c r="G20" s="7">
        <v>3</v>
      </c>
    </row>
    <row r="21" spans="1:8" ht="135" x14ac:dyDescent="0.25">
      <c r="A21" s="8" t="s">
        <v>7</v>
      </c>
      <c r="B21" s="8" t="s">
        <v>10</v>
      </c>
      <c r="C21" s="8" t="s">
        <v>3</v>
      </c>
      <c r="D21" s="8" t="s">
        <v>9</v>
      </c>
      <c r="E21" s="8" t="s">
        <v>8</v>
      </c>
    </row>
    <row r="22" spans="1:8" ht="45" x14ac:dyDescent="0.25">
      <c r="A22" s="9" t="s">
        <v>34</v>
      </c>
      <c r="B22" s="8" t="s">
        <v>32</v>
      </c>
      <c r="C22" s="8" t="s">
        <v>4</v>
      </c>
      <c r="D22" s="8">
        <v>16.829999999999998</v>
      </c>
      <c r="E22" s="31">
        <f>D22*F20*G20</f>
        <v>122867.41499999998</v>
      </c>
      <c r="H22" s="11"/>
    </row>
    <row r="23" spans="1:8" x14ac:dyDescent="0.25">
      <c r="A23" s="12" t="s">
        <v>38</v>
      </c>
      <c r="B23" s="8" t="s">
        <v>33</v>
      </c>
      <c r="C23" s="8" t="s">
        <v>22</v>
      </c>
      <c r="D23" s="8"/>
      <c r="E23" s="32">
        <v>1561.87</v>
      </c>
      <c r="H23" s="11"/>
    </row>
    <row r="24" spans="1:8" x14ac:dyDescent="0.25">
      <c r="A24" s="12" t="s">
        <v>30</v>
      </c>
      <c r="B24" s="8" t="s">
        <v>19</v>
      </c>
      <c r="C24" s="8" t="s">
        <v>4</v>
      </c>
      <c r="D24" s="8">
        <v>6.06</v>
      </c>
      <c r="E24" s="31">
        <f>D24*F20*G20</f>
        <v>44241.03</v>
      </c>
      <c r="G24" s="11"/>
      <c r="H24" s="11"/>
    </row>
    <row r="25" spans="1:8" x14ac:dyDescent="0.25">
      <c r="A25" s="12" t="s">
        <v>41</v>
      </c>
      <c r="B25" s="8" t="s">
        <v>33</v>
      </c>
      <c r="C25" s="8" t="s">
        <v>22</v>
      </c>
      <c r="D25" s="8"/>
      <c r="E25" s="31">
        <v>6920.95</v>
      </c>
      <c r="H25" s="11"/>
    </row>
    <row r="26" spans="1:8" x14ac:dyDescent="0.25">
      <c r="A26" s="12" t="s">
        <v>40</v>
      </c>
      <c r="B26" s="8" t="s">
        <v>33</v>
      </c>
      <c r="C26" s="8" t="s">
        <v>22</v>
      </c>
      <c r="D26" s="8"/>
      <c r="E26" s="30">
        <v>0</v>
      </c>
      <c r="G26" s="11"/>
      <c r="H26" s="11"/>
    </row>
    <row r="27" spans="1:8" x14ac:dyDescent="0.25">
      <c r="A27" s="24" t="s">
        <v>43</v>
      </c>
      <c r="B27" s="8" t="s">
        <v>33</v>
      </c>
      <c r="C27" s="8" t="s">
        <v>22</v>
      </c>
      <c r="D27" s="8"/>
      <c r="E27" s="30">
        <v>0</v>
      </c>
      <c r="H27" s="11"/>
    </row>
    <row r="28" spans="1:8" x14ac:dyDescent="0.25">
      <c r="A28" s="12" t="s">
        <v>42</v>
      </c>
      <c r="B28" s="8" t="s">
        <v>33</v>
      </c>
      <c r="C28" s="8" t="s">
        <v>22</v>
      </c>
      <c r="D28" s="8"/>
      <c r="E28" s="30">
        <v>0</v>
      </c>
      <c r="H28" s="11"/>
    </row>
    <row r="29" spans="1:8" x14ac:dyDescent="0.25">
      <c r="A29" s="12" t="s">
        <v>21</v>
      </c>
      <c r="B29" s="8" t="s">
        <v>33</v>
      </c>
      <c r="C29" s="8" t="s">
        <v>22</v>
      </c>
      <c r="D29" s="8"/>
      <c r="E29" s="31">
        <v>9364.26</v>
      </c>
      <c r="H29" s="11"/>
    </row>
    <row r="30" spans="1:8" s="29" customFormat="1" ht="60" x14ac:dyDescent="0.25">
      <c r="A30" s="25" t="s">
        <v>62</v>
      </c>
      <c r="B30" s="26" t="s">
        <v>63</v>
      </c>
      <c r="C30" s="27" t="s">
        <v>22</v>
      </c>
      <c r="D30" s="27"/>
      <c r="E30" s="28">
        <v>2096.5</v>
      </c>
    </row>
    <row r="31" spans="1:8" ht="30" x14ac:dyDescent="0.25">
      <c r="A31" s="1" t="s">
        <v>59</v>
      </c>
      <c r="B31" s="8" t="s">
        <v>60</v>
      </c>
      <c r="C31" s="8" t="s">
        <v>45</v>
      </c>
      <c r="D31" s="8">
        <v>17</v>
      </c>
      <c r="E31" s="10">
        <f>D31*260.07</f>
        <v>4421.1899999999996</v>
      </c>
      <c r="H31" s="11"/>
    </row>
    <row r="32" spans="1:8" x14ac:dyDescent="0.25">
      <c r="A32" s="1" t="s">
        <v>57</v>
      </c>
      <c r="B32" s="8" t="s">
        <v>61</v>
      </c>
      <c r="C32" s="8" t="s">
        <v>45</v>
      </c>
      <c r="D32" s="8">
        <v>1</v>
      </c>
      <c r="E32" s="10">
        <f>D32*260.07</f>
        <v>260.07</v>
      </c>
      <c r="H32" s="11"/>
    </row>
    <row r="33" spans="1:7" ht="30" x14ac:dyDescent="0.25">
      <c r="A33" s="1" t="s">
        <v>58</v>
      </c>
      <c r="B33" s="3" t="s">
        <v>46</v>
      </c>
      <c r="C33" s="8" t="s">
        <v>22</v>
      </c>
      <c r="D33" s="3"/>
      <c r="E33" s="10">
        <v>39131.199999999997</v>
      </c>
      <c r="G33" s="11"/>
    </row>
    <row r="34" spans="1:7" x14ac:dyDescent="0.25">
      <c r="A34" s="2"/>
      <c r="B34" s="3"/>
      <c r="C34" s="8"/>
      <c r="D34" s="3"/>
      <c r="E34" s="10"/>
      <c r="G34" s="11"/>
    </row>
    <row r="35" spans="1:7" s="16" customFormat="1" ht="14.25" x14ac:dyDescent="0.2">
      <c r="A35" s="13" t="s">
        <v>23</v>
      </c>
      <c r="B35" s="14"/>
      <c r="C35" s="14"/>
      <c r="D35" s="14"/>
      <c r="E35" s="15">
        <f>SUM(E22:E34)</f>
        <v>230864.48499999999</v>
      </c>
    </row>
    <row r="36" spans="1:7" ht="16.149999999999999" customHeight="1" x14ac:dyDescent="0.25"/>
    <row r="37" spans="1:7" ht="33" customHeight="1" x14ac:dyDescent="0.25">
      <c r="A37" s="42" t="s">
        <v>64</v>
      </c>
      <c r="B37" s="42"/>
      <c r="C37" s="42"/>
      <c r="D37" s="42"/>
      <c r="E37" s="42"/>
    </row>
    <row r="38" spans="1:7" ht="33.75" customHeight="1" x14ac:dyDescent="0.25">
      <c r="A38" s="37" t="s">
        <v>18</v>
      </c>
      <c r="B38" s="37"/>
      <c r="C38" s="37"/>
      <c r="D38" s="37"/>
      <c r="E38" s="37"/>
    </row>
    <row r="39" spans="1:7" x14ac:dyDescent="0.25">
      <c r="A39" s="37" t="s">
        <v>39</v>
      </c>
      <c r="B39" s="37"/>
      <c r="C39" s="37"/>
      <c r="D39" s="37"/>
      <c r="E39" s="37"/>
    </row>
    <row r="40" spans="1:7" ht="31.5" customHeight="1" x14ac:dyDescent="0.25">
      <c r="A40" s="37" t="s">
        <v>24</v>
      </c>
      <c r="B40" s="37"/>
      <c r="C40" s="37"/>
      <c r="D40" s="37"/>
      <c r="E40" s="37"/>
    </row>
    <row r="41" spans="1:7" x14ac:dyDescent="0.25">
      <c r="A41" s="33" t="s">
        <v>5</v>
      </c>
      <c r="B41" s="33"/>
      <c r="C41" s="33"/>
      <c r="D41" s="33"/>
      <c r="E41" s="33"/>
    </row>
    <row r="42" spans="1:7" x14ac:dyDescent="0.25">
      <c r="A42" s="34" t="s">
        <v>47</v>
      </c>
      <c r="B42" s="34"/>
      <c r="C42" s="34"/>
      <c r="D42" s="34"/>
      <c r="E42" s="34"/>
    </row>
    <row r="43" spans="1:7" x14ac:dyDescent="0.25">
      <c r="B43" s="35" t="s">
        <v>17</v>
      </c>
      <c r="C43" s="35"/>
      <c r="D43" s="35"/>
      <c r="E43" s="6" t="s">
        <v>6</v>
      </c>
    </row>
    <row r="44" spans="1:7" x14ac:dyDescent="0.25">
      <c r="A44" s="18"/>
      <c r="B44" s="18"/>
      <c r="C44" s="18"/>
      <c r="D44" s="18"/>
      <c r="E44" s="18"/>
    </row>
    <row r="45" spans="1:7" x14ac:dyDescent="0.25">
      <c r="A45" s="34" t="s">
        <v>44</v>
      </c>
      <c r="B45" s="34"/>
      <c r="C45" s="34"/>
      <c r="D45" s="34"/>
      <c r="E45" s="34"/>
    </row>
    <row r="46" spans="1:7" x14ac:dyDescent="0.25">
      <c r="B46" s="36"/>
      <c r="C46" s="36"/>
      <c r="D46" s="36"/>
      <c r="E46" s="17"/>
    </row>
    <row r="47" spans="1:7" x14ac:dyDescent="0.25">
      <c r="A47" s="7" t="s">
        <v>28</v>
      </c>
    </row>
    <row r="48" spans="1:7" x14ac:dyDescent="0.25">
      <c r="A48" s="16" t="s">
        <v>25</v>
      </c>
      <c r="B48" s="19"/>
    </row>
    <row r="49" spans="1:2" x14ac:dyDescent="0.25">
      <c r="A49" s="16" t="s">
        <v>31</v>
      </c>
      <c r="B49" s="20">
        <v>-183423.58</v>
      </c>
    </row>
    <row r="50" spans="1:2" ht="29.25" customHeight="1" x14ac:dyDescent="0.25">
      <c r="A50" s="21" t="s">
        <v>65</v>
      </c>
      <c r="B50" s="22"/>
    </row>
    <row r="51" spans="1:2" x14ac:dyDescent="0.25">
      <c r="A51" s="7" t="s">
        <v>26</v>
      </c>
      <c r="B51" s="22">
        <v>208172.12</v>
      </c>
    </row>
    <row r="52" spans="1:2" ht="30" x14ac:dyDescent="0.25">
      <c r="A52" s="21" t="s">
        <v>66</v>
      </c>
      <c r="B52" s="22">
        <v>11048.01</v>
      </c>
    </row>
    <row r="53" spans="1:2" x14ac:dyDescent="0.25">
      <c r="A53" s="7" t="s">
        <v>36</v>
      </c>
      <c r="B53" s="22">
        <f>350*3</f>
        <v>1050</v>
      </c>
    </row>
    <row r="54" spans="1:2" x14ac:dyDescent="0.25">
      <c r="A54" s="7" t="s">
        <v>35</v>
      </c>
      <c r="B54" s="23">
        <f>3*330</f>
        <v>990</v>
      </c>
    </row>
    <row r="55" spans="1:2" x14ac:dyDescent="0.25">
      <c r="A55" s="7" t="s">
        <v>37</v>
      </c>
      <c r="B55" s="23">
        <f>3*200</f>
        <v>600</v>
      </c>
    </row>
    <row r="56" spans="1:2" ht="30" x14ac:dyDescent="0.25">
      <c r="A56" s="21" t="s">
        <v>29</v>
      </c>
      <c r="B56" s="22">
        <f>E35</f>
        <v>230864.48499999999</v>
      </c>
    </row>
    <row r="57" spans="1:2" x14ac:dyDescent="0.25">
      <c r="A57" s="16" t="s">
        <v>27</v>
      </c>
      <c r="B57" s="20">
        <f>B49+B51+B53+B54+B52+B55-B56</f>
        <v>-192427.93499999997</v>
      </c>
    </row>
  </sheetData>
  <mergeCells count="29"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  <mergeCell ref="A40:E40"/>
    <mergeCell ref="A13:E13"/>
    <mergeCell ref="A14:E14"/>
    <mergeCell ref="A15:E15"/>
    <mergeCell ref="A16:E16"/>
    <mergeCell ref="A17:E17"/>
    <mergeCell ref="A18:E18"/>
    <mergeCell ref="A19:E19"/>
    <mergeCell ref="A20:E20"/>
    <mergeCell ref="A37:E37"/>
    <mergeCell ref="A38:E38"/>
    <mergeCell ref="A39:E39"/>
    <mergeCell ref="A41:E41"/>
    <mergeCell ref="A42:E42"/>
    <mergeCell ref="B43:D43"/>
    <mergeCell ref="A45:E45"/>
    <mergeCell ref="B46:D46"/>
  </mergeCells>
  <printOptions horizontalCentered="1"/>
  <pageMargins left="0.31496062992125984" right="0.11811023622047245" top="0.15748031496062992" bottom="0.15748031496062992" header="0.31496062992125984" footer="0.31496062992125984"/>
  <pageSetup paperSize="9" orientation="portrait" r:id="rId1"/>
  <rowBreaks count="1" manualBreakCount="1">
    <brk id="3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view="pageBreakPreview" topLeftCell="A38" zoomScaleSheetLayoutView="100" workbookViewId="0">
      <selection activeCell="E49" sqref="E49"/>
    </sheetView>
  </sheetViews>
  <sheetFormatPr defaultColWidth="9.140625" defaultRowHeight="15" x14ac:dyDescent="0.25"/>
  <cols>
    <col min="1" max="1" width="34.140625" style="7" customWidth="1"/>
    <col min="2" max="2" width="20.28515625" style="7" customWidth="1"/>
    <col min="3" max="3" width="13" style="7" customWidth="1"/>
    <col min="4" max="4" width="16.140625" style="7" customWidth="1"/>
    <col min="5" max="5" width="14.140625" style="7" customWidth="1"/>
    <col min="6" max="6" width="9.140625" style="7"/>
    <col min="7" max="7" width="12.140625" style="7" bestFit="1" customWidth="1"/>
    <col min="8" max="8" width="12.85546875" style="7" customWidth="1"/>
    <col min="9" max="16384" width="9.140625" style="7"/>
  </cols>
  <sheetData>
    <row r="1" spans="1:5" x14ac:dyDescent="0.25">
      <c r="A1" s="43" t="s">
        <v>11</v>
      </c>
      <c r="B1" s="43"/>
      <c r="C1" s="43"/>
      <c r="D1" s="43"/>
      <c r="E1" s="43"/>
    </row>
    <row r="2" spans="1:5" ht="30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44" t="s">
        <v>69</v>
      </c>
      <c r="B3" s="44"/>
      <c r="C3" s="44"/>
      <c r="D3" s="44"/>
      <c r="E3" s="44"/>
    </row>
    <row r="4" spans="1:5" x14ac:dyDescent="0.25">
      <c r="A4" s="4" t="s">
        <v>13</v>
      </c>
      <c r="B4" s="5"/>
      <c r="C4" s="5"/>
      <c r="D4" s="46" t="s">
        <v>68</v>
      </c>
      <c r="E4" s="46"/>
    </row>
    <row r="5" spans="1:5" x14ac:dyDescent="0.25">
      <c r="A5" s="37" t="s">
        <v>0</v>
      </c>
      <c r="B5" s="37"/>
      <c r="C5" s="37"/>
      <c r="D5" s="37"/>
      <c r="E5" s="37"/>
    </row>
    <row r="6" spans="1:5" x14ac:dyDescent="0.25">
      <c r="A6" s="47" t="s">
        <v>20</v>
      </c>
      <c r="B6" s="47"/>
      <c r="C6" s="47"/>
      <c r="D6" s="47"/>
      <c r="E6" s="47"/>
    </row>
    <row r="7" spans="1:5" x14ac:dyDescent="0.25">
      <c r="A7" s="38" t="s">
        <v>1</v>
      </c>
      <c r="B7" s="38"/>
      <c r="C7" s="38"/>
      <c r="D7" s="38"/>
      <c r="E7" s="38"/>
    </row>
    <row r="8" spans="1:5" x14ac:dyDescent="0.25">
      <c r="A8" s="37" t="s">
        <v>48</v>
      </c>
      <c r="B8" s="37"/>
      <c r="C8" s="37"/>
      <c r="D8" s="37"/>
      <c r="E8" s="37"/>
    </row>
    <row r="9" spans="1:5" ht="21.75" customHeight="1" x14ac:dyDescent="0.25">
      <c r="A9" s="38" t="s">
        <v>14</v>
      </c>
      <c r="B9" s="38"/>
      <c r="C9" s="38"/>
      <c r="D9" s="38"/>
      <c r="E9" s="38"/>
    </row>
    <row r="10" spans="1:5" ht="39" customHeight="1" x14ac:dyDescent="0.25">
      <c r="A10" s="37" t="s">
        <v>49</v>
      </c>
      <c r="B10" s="37"/>
      <c r="C10" s="37"/>
      <c r="D10" s="37"/>
      <c r="E10" s="37"/>
    </row>
    <row r="11" spans="1:5" x14ac:dyDescent="0.25">
      <c r="A11" s="38" t="s">
        <v>15</v>
      </c>
      <c r="B11" s="38"/>
      <c r="C11" s="38"/>
      <c r="D11" s="38"/>
      <c r="E11" s="38"/>
    </row>
    <row r="12" spans="1:5" x14ac:dyDescent="0.25">
      <c r="A12" s="37" t="s">
        <v>50</v>
      </c>
      <c r="B12" s="37"/>
      <c r="C12" s="37"/>
      <c r="D12" s="37"/>
      <c r="E12" s="37"/>
    </row>
    <row r="13" spans="1:5" ht="15" customHeight="1" x14ac:dyDescent="0.25">
      <c r="A13" s="38" t="s">
        <v>2</v>
      </c>
      <c r="B13" s="38"/>
      <c r="C13" s="38"/>
      <c r="D13" s="38"/>
      <c r="E13" s="38"/>
    </row>
    <row r="14" spans="1:5" x14ac:dyDescent="0.25">
      <c r="A14" s="37" t="s">
        <v>51</v>
      </c>
      <c r="B14" s="37"/>
      <c r="C14" s="37"/>
      <c r="D14" s="37"/>
      <c r="E14" s="37"/>
    </row>
    <row r="15" spans="1:5" ht="15" customHeight="1" x14ac:dyDescent="0.25">
      <c r="A15" s="38" t="s">
        <v>16</v>
      </c>
      <c r="B15" s="38"/>
      <c r="C15" s="38"/>
      <c r="D15" s="38"/>
      <c r="E15" s="38"/>
    </row>
    <row r="16" spans="1:5" ht="29.25" customHeight="1" x14ac:dyDescent="0.25">
      <c r="A16" s="37" t="s">
        <v>52</v>
      </c>
      <c r="B16" s="37"/>
      <c r="C16" s="37"/>
      <c r="D16" s="37"/>
      <c r="E16" s="37"/>
    </row>
    <row r="17" spans="1:8" x14ac:dyDescent="0.25">
      <c r="A17" s="39"/>
      <c r="B17" s="39"/>
      <c r="C17" s="39"/>
      <c r="D17" s="39"/>
      <c r="E17" s="39"/>
    </row>
    <row r="18" spans="1:8" ht="63" customHeight="1" x14ac:dyDescent="0.25">
      <c r="A18" s="37" t="s">
        <v>53</v>
      </c>
      <c r="B18" s="37"/>
      <c r="C18" s="37"/>
      <c r="D18" s="37"/>
      <c r="E18" s="37"/>
    </row>
    <row r="19" spans="1:8" ht="31.5" customHeight="1" x14ac:dyDescent="0.25">
      <c r="A19" s="40" t="s">
        <v>54</v>
      </c>
      <c r="B19" s="40"/>
      <c r="C19" s="40"/>
      <c r="D19" s="40"/>
      <c r="E19" s="40"/>
    </row>
    <row r="20" spans="1:8" x14ac:dyDescent="0.25">
      <c r="A20" s="41"/>
      <c r="B20" s="41"/>
      <c r="C20" s="41"/>
      <c r="D20" s="41"/>
      <c r="E20" s="41"/>
      <c r="F20" s="7">
        <f>39+2394.5</f>
        <v>2433.5</v>
      </c>
      <c r="G20" s="7">
        <v>3</v>
      </c>
    </row>
    <row r="21" spans="1:8" ht="135" x14ac:dyDescent="0.25">
      <c r="A21" s="8" t="s">
        <v>7</v>
      </c>
      <c r="B21" s="8" t="s">
        <v>10</v>
      </c>
      <c r="C21" s="8" t="s">
        <v>3</v>
      </c>
      <c r="D21" s="8" t="s">
        <v>9</v>
      </c>
      <c r="E21" s="8" t="s">
        <v>8</v>
      </c>
    </row>
    <row r="22" spans="1:8" ht="45" x14ac:dyDescent="0.25">
      <c r="A22" s="9" t="s">
        <v>34</v>
      </c>
      <c r="B22" s="8" t="s">
        <v>32</v>
      </c>
      <c r="C22" s="8" t="s">
        <v>4</v>
      </c>
      <c r="D22" s="8">
        <v>16.829999999999998</v>
      </c>
      <c r="E22" s="31">
        <f>D22*F20*G20</f>
        <v>122867.41499999998</v>
      </c>
      <c r="H22" s="11"/>
    </row>
    <row r="23" spans="1:8" x14ac:dyDescent="0.25">
      <c r="A23" s="12" t="s">
        <v>38</v>
      </c>
      <c r="B23" s="8" t="s">
        <v>70</v>
      </c>
      <c r="C23" s="8" t="s">
        <v>22</v>
      </c>
      <c r="D23" s="8"/>
      <c r="E23" s="32">
        <v>1561.87</v>
      </c>
      <c r="H23" s="11"/>
    </row>
    <row r="24" spans="1:8" x14ac:dyDescent="0.25">
      <c r="A24" s="12" t="s">
        <v>30</v>
      </c>
      <c r="B24" s="8" t="s">
        <v>19</v>
      </c>
      <c r="C24" s="8" t="s">
        <v>4</v>
      </c>
      <c r="D24" s="8">
        <v>6.06</v>
      </c>
      <c r="E24" s="31">
        <f>D24*F20*G20</f>
        <v>44241.03</v>
      </c>
      <c r="G24" s="11"/>
      <c r="H24" s="11"/>
    </row>
    <row r="25" spans="1:8" x14ac:dyDescent="0.25">
      <c r="A25" s="12" t="s">
        <v>41</v>
      </c>
      <c r="B25" s="8" t="s">
        <v>70</v>
      </c>
      <c r="C25" s="8" t="s">
        <v>22</v>
      </c>
      <c r="D25" s="8"/>
      <c r="E25" s="31">
        <v>13972.85</v>
      </c>
      <c r="H25" s="11"/>
    </row>
    <row r="26" spans="1:8" x14ac:dyDescent="0.25">
      <c r="A26" s="12" t="s">
        <v>40</v>
      </c>
      <c r="B26" s="8" t="s">
        <v>70</v>
      </c>
      <c r="C26" s="8" t="s">
        <v>22</v>
      </c>
      <c r="D26" s="8"/>
      <c r="E26" s="30">
        <v>0</v>
      </c>
      <c r="G26" s="11"/>
      <c r="H26" s="11"/>
    </row>
    <row r="27" spans="1:8" x14ac:dyDescent="0.25">
      <c r="A27" s="24" t="s">
        <v>43</v>
      </c>
      <c r="B27" s="8" t="s">
        <v>70</v>
      </c>
      <c r="C27" s="8" t="s">
        <v>22</v>
      </c>
      <c r="D27" s="8"/>
      <c r="E27" s="30">
        <v>6678.32</v>
      </c>
      <c r="H27" s="11"/>
    </row>
    <row r="28" spans="1:8" x14ac:dyDescent="0.25">
      <c r="A28" s="12" t="s">
        <v>42</v>
      </c>
      <c r="B28" s="8" t="s">
        <v>70</v>
      </c>
      <c r="C28" s="8" t="s">
        <v>22</v>
      </c>
      <c r="D28" s="8"/>
      <c r="E28" s="30">
        <v>1528.94</v>
      </c>
      <c r="H28" s="11"/>
    </row>
    <row r="29" spans="1:8" x14ac:dyDescent="0.25">
      <c r="A29" s="12" t="s">
        <v>21</v>
      </c>
      <c r="B29" s="8" t="s">
        <v>70</v>
      </c>
      <c r="C29" s="8" t="s">
        <v>22</v>
      </c>
      <c r="D29" s="8"/>
      <c r="E29" s="31">
        <f>3197.09+437.5</f>
        <v>3634.59</v>
      </c>
      <c r="H29" s="11"/>
    </row>
    <row r="30" spans="1:8" x14ac:dyDescent="0.25">
      <c r="A30" s="12" t="s">
        <v>73</v>
      </c>
      <c r="B30" s="8" t="s">
        <v>70</v>
      </c>
      <c r="C30" s="8" t="s">
        <v>22</v>
      </c>
      <c r="D30" s="8"/>
      <c r="E30" s="31">
        <v>2200</v>
      </c>
      <c r="H30" s="11"/>
    </row>
    <row r="31" spans="1:8" s="29" customFormat="1" ht="30" x14ac:dyDescent="0.25">
      <c r="A31" s="25" t="s">
        <v>71</v>
      </c>
      <c r="B31" s="26" t="s">
        <v>72</v>
      </c>
      <c r="C31" s="27" t="s">
        <v>45</v>
      </c>
      <c r="D31" s="27">
        <v>6</v>
      </c>
      <c r="E31" s="28">
        <f>D31*260.07</f>
        <v>1560.42</v>
      </c>
    </row>
    <row r="32" spans="1:8" x14ac:dyDescent="0.25">
      <c r="A32" s="2"/>
      <c r="B32" s="3"/>
      <c r="C32" s="8"/>
      <c r="D32" s="3"/>
      <c r="E32" s="10"/>
      <c r="G32" s="11"/>
    </row>
    <row r="33" spans="1:5" s="16" customFormat="1" ht="14.25" x14ac:dyDescent="0.2">
      <c r="A33" s="13" t="s">
        <v>23</v>
      </c>
      <c r="B33" s="14"/>
      <c r="C33" s="14"/>
      <c r="D33" s="14"/>
      <c r="E33" s="15">
        <f>SUM(E22:E32)</f>
        <v>198245.435</v>
      </c>
    </row>
    <row r="34" spans="1:5" ht="16.149999999999999" customHeight="1" x14ac:dyDescent="0.25"/>
    <row r="35" spans="1:5" ht="33" customHeight="1" x14ac:dyDescent="0.25">
      <c r="A35" s="42" t="s">
        <v>74</v>
      </c>
      <c r="B35" s="42"/>
      <c r="C35" s="42"/>
      <c r="D35" s="42"/>
      <c r="E35" s="42"/>
    </row>
    <row r="36" spans="1:5" ht="33.75" customHeight="1" x14ac:dyDescent="0.25">
      <c r="A36" s="37" t="s">
        <v>18</v>
      </c>
      <c r="B36" s="37"/>
      <c r="C36" s="37"/>
      <c r="D36" s="37"/>
      <c r="E36" s="37"/>
    </row>
    <row r="37" spans="1:5" x14ac:dyDescent="0.25">
      <c r="A37" s="37" t="s">
        <v>39</v>
      </c>
      <c r="B37" s="37"/>
      <c r="C37" s="37"/>
      <c r="D37" s="37"/>
      <c r="E37" s="37"/>
    </row>
    <row r="38" spans="1:5" ht="31.5" customHeight="1" x14ac:dyDescent="0.25">
      <c r="A38" s="37" t="s">
        <v>24</v>
      </c>
      <c r="B38" s="37"/>
      <c r="C38" s="37"/>
      <c r="D38" s="37"/>
      <c r="E38" s="37"/>
    </row>
    <row r="39" spans="1:5" x14ac:dyDescent="0.25">
      <c r="A39" s="33" t="s">
        <v>5</v>
      </c>
      <c r="B39" s="33"/>
      <c r="C39" s="33"/>
      <c r="D39" s="33"/>
      <c r="E39" s="33"/>
    </row>
    <row r="40" spans="1:5" x14ac:dyDescent="0.25">
      <c r="A40" s="34" t="s">
        <v>47</v>
      </c>
      <c r="B40" s="34"/>
      <c r="C40" s="34"/>
      <c r="D40" s="34"/>
      <c r="E40" s="34"/>
    </row>
    <row r="41" spans="1:5" x14ac:dyDescent="0.25">
      <c r="B41" s="35" t="s">
        <v>17</v>
      </c>
      <c r="C41" s="35"/>
      <c r="D41" s="35"/>
      <c r="E41" s="6" t="s">
        <v>6</v>
      </c>
    </row>
    <row r="42" spans="1:5" x14ac:dyDescent="0.25">
      <c r="A42" s="18"/>
      <c r="B42" s="18"/>
      <c r="C42" s="18"/>
      <c r="D42" s="18"/>
      <c r="E42" s="18"/>
    </row>
    <row r="43" spans="1:5" x14ac:dyDescent="0.25">
      <c r="A43" s="34" t="s">
        <v>44</v>
      </c>
      <c r="B43" s="34"/>
      <c r="C43" s="34"/>
      <c r="D43" s="34"/>
      <c r="E43" s="34"/>
    </row>
    <row r="44" spans="1:5" x14ac:dyDescent="0.25">
      <c r="B44" s="36"/>
      <c r="C44" s="36"/>
      <c r="D44" s="36"/>
      <c r="E44" s="17"/>
    </row>
    <row r="45" spans="1:5" x14ac:dyDescent="0.25">
      <c r="A45" s="7" t="s">
        <v>67</v>
      </c>
    </row>
    <row r="46" spans="1:5" x14ac:dyDescent="0.25">
      <c r="A46" s="16" t="s">
        <v>25</v>
      </c>
      <c r="B46" s="19"/>
    </row>
    <row r="47" spans="1:5" x14ac:dyDescent="0.25">
      <c r="A47" s="16" t="s">
        <v>31</v>
      </c>
      <c r="B47" s="20">
        <f>'1кв'!B57</f>
        <v>-192427.93499999997</v>
      </c>
    </row>
    <row r="48" spans="1:5" x14ac:dyDescent="0.25">
      <c r="A48" s="21" t="s">
        <v>75</v>
      </c>
      <c r="B48" s="22"/>
    </row>
    <row r="49" spans="1:2" x14ac:dyDescent="0.25">
      <c r="A49" s="7" t="s">
        <v>26</v>
      </c>
      <c r="B49" s="22">
        <v>199241.37</v>
      </c>
    </row>
    <row r="50" spans="1:2" ht="30" x14ac:dyDescent="0.25">
      <c r="A50" s="21" t="s">
        <v>76</v>
      </c>
      <c r="B50" s="22">
        <v>24568.42</v>
      </c>
    </row>
    <row r="51" spans="1:2" x14ac:dyDescent="0.25">
      <c r="A51" s="7" t="s">
        <v>36</v>
      </c>
      <c r="B51" s="22">
        <f>350*3</f>
        <v>1050</v>
      </c>
    </row>
    <row r="52" spans="1:2" x14ac:dyDescent="0.25">
      <c r="A52" s="7" t="s">
        <v>35</v>
      </c>
      <c r="B52" s="23">
        <f>3*330</f>
        <v>990</v>
      </c>
    </row>
    <row r="53" spans="1:2" x14ac:dyDescent="0.25">
      <c r="A53" s="7" t="s">
        <v>37</v>
      </c>
      <c r="B53" s="23">
        <f>3*200</f>
        <v>600</v>
      </c>
    </row>
    <row r="54" spans="1:2" ht="30" x14ac:dyDescent="0.25">
      <c r="A54" s="21" t="s">
        <v>29</v>
      </c>
      <c r="B54" s="22">
        <f>E33</f>
        <v>198245.435</v>
      </c>
    </row>
    <row r="55" spans="1:2" x14ac:dyDescent="0.25">
      <c r="A55" s="16" t="s">
        <v>27</v>
      </c>
      <c r="B55" s="20">
        <f>B47+B49+B51+B52+B50+B53-B54</f>
        <v>-164223.57999999996</v>
      </c>
    </row>
  </sheetData>
  <mergeCells count="29"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  <mergeCell ref="A38:E38"/>
    <mergeCell ref="A13:E13"/>
    <mergeCell ref="A14:E14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9:E39"/>
    <mergeCell ref="A40:E40"/>
    <mergeCell ref="B41:D41"/>
    <mergeCell ref="A43:E43"/>
    <mergeCell ref="B44:D44"/>
  </mergeCells>
  <printOptions horizontalCentered="1"/>
  <pageMargins left="0.31496062992125984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2024-08-14T06:42:37Z</dcterms:modified>
</cp:coreProperties>
</file>